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225"/>
  <workbookPr autoCompressPictures="0"/>
  <bookViews>
    <workbookView minimized="1" xWindow="-580" yWindow="760" windowWidth="28620" windowHeight="20160" tabRatio="500"/>
  </bookViews>
  <sheets>
    <sheet name="Sheet1" sheetId="1" r:id="rId1"/>
  </sheets>
  <calcPr calcId="140001" concurrentCalc="0"/>
  <extLs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M26" i="1" l="1"/>
  <c r="L26" i="1"/>
  <c r="K26" i="1"/>
  <c r="J26" i="1"/>
  <c r="M25" i="1"/>
  <c r="L25" i="1"/>
  <c r="K25" i="1"/>
  <c r="J25" i="1"/>
  <c r="M24" i="1"/>
  <c r="L24" i="1"/>
  <c r="K24" i="1"/>
  <c r="J24" i="1"/>
  <c r="M23" i="1"/>
  <c r="L23" i="1"/>
  <c r="K23" i="1"/>
  <c r="J23" i="1"/>
  <c r="M22" i="1"/>
  <c r="L22" i="1"/>
  <c r="K22" i="1"/>
  <c r="J22" i="1"/>
  <c r="M21" i="1"/>
  <c r="L21" i="1"/>
  <c r="K21" i="1"/>
  <c r="J21" i="1"/>
  <c r="M20" i="1"/>
  <c r="L20" i="1"/>
  <c r="K20" i="1"/>
  <c r="J20" i="1"/>
  <c r="M19" i="1"/>
  <c r="L19" i="1"/>
  <c r="K19" i="1"/>
  <c r="J19" i="1"/>
  <c r="M18" i="1"/>
  <c r="L18" i="1"/>
  <c r="K18" i="1"/>
  <c r="J18" i="1"/>
  <c r="M17" i="1"/>
  <c r="L17" i="1"/>
  <c r="K17" i="1"/>
  <c r="J17" i="1"/>
  <c r="M16" i="1"/>
  <c r="L16" i="1"/>
  <c r="K16" i="1"/>
  <c r="J16" i="1"/>
  <c r="M15" i="1"/>
  <c r="L15" i="1"/>
  <c r="K15" i="1"/>
  <c r="J15" i="1"/>
  <c r="M14" i="1"/>
  <c r="L14" i="1"/>
  <c r="K14" i="1"/>
  <c r="J14" i="1"/>
  <c r="M13" i="1"/>
  <c r="L13" i="1"/>
  <c r="K13" i="1"/>
  <c r="J13" i="1"/>
  <c r="M12" i="1"/>
  <c r="L12" i="1"/>
  <c r="K12" i="1"/>
  <c r="J12" i="1"/>
  <c r="M11" i="1"/>
  <c r="L11" i="1"/>
  <c r="K11" i="1"/>
  <c r="J11" i="1"/>
  <c r="M10" i="1"/>
  <c r="L10" i="1"/>
  <c r="K10" i="1"/>
  <c r="J10" i="1"/>
  <c r="M9" i="1"/>
  <c r="L9" i="1"/>
  <c r="K9" i="1"/>
  <c r="J9" i="1"/>
  <c r="M8" i="1"/>
  <c r="L8" i="1"/>
  <c r="K8" i="1"/>
  <c r="J8" i="1"/>
  <c r="M7" i="1"/>
  <c r="L7" i="1"/>
  <c r="K7" i="1"/>
  <c r="J7" i="1"/>
  <c r="M6" i="1"/>
  <c r="L6" i="1"/>
  <c r="K6" i="1"/>
  <c r="J6" i="1"/>
  <c r="M5" i="1"/>
  <c r="L5" i="1"/>
  <c r="K5" i="1"/>
  <c r="J5" i="1"/>
  <c r="M4" i="1"/>
  <c r="L4" i="1"/>
  <c r="K4" i="1"/>
  <c r="J4" i="1"/>
  <c r="M3" i="1"/>
  <c r="L3" i="1"/>
  <c r="K3" i="1"/>
  <c r="J3" i="1"/>
  <c r="M2" i="1"/>
  <c r="L2" i="1"/>
  <c r="K2" i="1"/>
  <c r="J2" i="1"/>
</calcChain>
</file>

<file path=xl/sharedStrings.xml><?xml version="1.0" encoding="utf-8"?>
<sst xmlns="http://schemas.openxmlformats.org/spreadsheetml/2006/main" count="130" uniqueCount="100">
  <si>
    <t>DPU ID</t>
  </si>
  <si>
    <t>DPU MI Name</t>
  </si>
  <si>
    <t>PAS HK Parameter (DB)</t>
  </si>
  <si>
    <t>HK # in DB</t>
  </si>
  <si>
    <t>A Transfer</t>
  </si>
  <si>
    <t>B Transfer</t>
  </si>
  <si>
    <t>C Transfer</t>
  </si>
  <si>
    <t>MIN Phys</t>
  </si>
  <si>
    <t>MAX Phys</t>
  </si>
  <si>
    <t>MIN HEX</t>
  </si>
  <si>
    <t>MAX HEX</t>
  </si>
  <si>
    <t>MIN DEC</t>
  </si>
  <si>
    <t>MAX DEC</t>
  </si>
  <si>
    <t>ACTION</t>
  </si>
  <si>
    <t>V_MON_C_MI</t>
  </si>
  <si>
    <t>V_MON_C</t>
  </si>
  <si>
    <t>NIA00500</t>
  </si>
  <si>
    <t>Det. OFF + Nominal OFF</t>
  </si>
  <si>
    <t>V_MON_L_MI</t>
  </si>
  <si>
    <t>V_MON_L</t>
  </si>
  <si>
    <t>NIA00501</t>
  </si>
  <si>
    <t>I_MON_C_MI</t>
  </si>
  <si>
    <t>I_MON_C</t>
  </si>
  <si>
    <t>NIA00502</t>
  </si>
  <si>
    <t>I_MON_L_MI</t>
  </si>
  <si>
    <t>I_MON_L</t>
  </si>
  <si>
    <t>NIA00503</t>
  </si>
  <si>
    <t>T_MON_C_MI</t>
  </si>
  <si>
    <t>T_MON_C</t>
  </si>
  <si>
    <t>NIA00504</t>
  </si>
  <si>
    <t>T_MON_L_MI</t>
  </si>
  <si>
    <t>T_MON_L</t>
  </si>
  <si>
    <t>NIA00505</t>
  </si>
  <si>
    <t>PLUS_24_V_CEM_OUT_MI</t>
  </si>
  <si>
    <t>PLUS_24_V_CEM_OUT</t>
  </si>
  <si>
    <t>NIA00508</t>
  </si>
  <si>
    <t>Emerg. OFF</t>
  </si>
  <si>
    <t>PLUS_5_V_CEM_OUT_MI</t>
  </si>
  <si>
    <t>PLUS_5_V_CEM_OUT</t>
  </si>
  <si>
    <t>NIA00509</t>
  </si>
  <si>
    <t>PLUS_12_V_HT_OUT_MI</t>
  </si>
  <si>
    <t>PLUS_12_V_HT_OUT</t>
  </si>
  <si>
    <t>NIA00510</t>
  </si>
  <si>
    <t>MINUS_12_V_HT_OUT_MI</t>
  </si>
  <si>
    <t>MINUS_12_V_HT_OUT</t>
  </si>
  <si>
    <t>NIA00511</t>
  </si>
  <si>
    <t>PLUS_3_V_3_FPGA_OUT_MI</t>
  </si>
  <si>
    <t>PLUS_4V_FPGA_OUT</t>
  </si>
  <si>
    <t>NIA00512</t>
  </si>
  <si>
    <t>PLUS_1_V_5_FPGA_OUT_MI</t>
  </si>
  <si>
    <t>2V5_FPGA_OUT</t>
  </si>
  <si>
    <t>NIA00513</t>
  </si>
  <si>
    <t>TEMP_DCDC_MI</t>
  </si>
  <si>
    <t>TEMP_DCDC</t>
  </si>
  <si>
    <t>NIA00514</t>
  </si>
  <si>
    <t>TEMP_FPGA_MI</t>
  </si>
  <si>
    <t>TEMP_FPGA</t>
  </si>
  <si>
    <t>NIA00515</t>
  </si>
  <si>
    <t>HK_I_PLUS_24V_CEM_MI</t>
  </si>
  <si>
    <t>HK_I_PLUS_24V_CEM</t>
  </si>
  <si>
    <t>NIA00516</t>
  </si>
  <si>
    <t>HK_I_PLUS_5V_CEM_MI</t>
  </si>
  <si>
    <t>HK_I_PLUS_5V_CEM</t>
  </si>
  <si>
    <t>NIA00517</t>
  </si>
  <si>
    <t>HK_I_PLUS_12V_HT_MI</t>
  </si>
  <si>
    <t>HK_I_PLUS_12V_HT</t>
  </si>
  <si>
    <t>NIA00518</t>
  </si>
  <si>
    <t>HK_I_MINUS12V_HT_MI</t>
  </si>
  <si>
    <t>HK_I_MINUS12V_HT</t>
  </si>
  <si>
    <t>NIA00519</t>
  </si>
  <si>
    <t>HK_I_3V_3_FPGA_MI</t>
  </si>
  <si>
    <t>HK_I_PLUS_5V_FPGA</t>
  </si>
  <si>
    <t>NIA00520</t>
  </si>
  <si>
    <t>HK_I_PLUS_28V_PRI_MI</t>
  </si>
  <si>
    <t>HK_I_PLUS_28V_PRI</t>
  </si>
  <si>
    <t>NIA00521</t>
  </si>
  <si>
    <t>HK_I_1V5_FPGA_MI</t>
  </si>
  <si>
    <t>HK_I_2V5_FPGA</t>
  </si>
  <si>
    <t>NIA00522</t>
  </si>
  <si>
    <t>HK_MHV_POS_MI</t>
  </si>
  <si>
    <t>HK_MHV_POS</t>
  </si>
  <si>
    <t>NIA00526</t>
  </si>
  <si>
    <t>HK_MHV_NEG_MI</t>
  </si>
  <si>
    <t>HK_MHV_NEG</t>
  </si>
  <si>
    <t>NIA00527</t>
  </si>
  <si>
    <t>TEMP_HVPS_MI</t>
  </si>
  <si>
    <t>TEMP_HVPS</t>
  </si>
  <si>
    <t>NIA00524</t>
  </si>
  <si>
    <t>HK_I_PLUS_28V_PRI_SCI_MI</t>
  </si>
  <si>
    <t>IDs out of analog HK</t>
  </si>
  <si>
    <t>PASPOWER_YEL_MI</t>
  </si>
  <si>
    <t>Yellow value of PAS comsum.</t>
  </si>
  <si>
    <t>PASampOverCurrent_</t>
  </si>
  <si>
    <t>Amplifiers Overcurrent</t>
  </si>
  <si>
    <t>PASPOWER_RED_MI</t>
  </si>
  <si>
    <t>RED value of PAS comsum.</t>
  </si>
  <si>
    <t>PASSPWHEARTBEAT_MI</t>
  </si>
  <si>
    <t>No Hks</t>
  </si>
  <si>
    <t>PASMISSINGACK_MI</t>
  </si>
  <si>
    <t>NO 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</si>
</sst>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  <family val="2"/>
      <charset val="1"/>
    </font>
    <font>
      <sz val="11"/>
      <color rgb="FF000000"/>
      <name val="Calibri"/>
      <family val="2"/>
      <charset val="1"/>
    </font>
    <font>
      <sz val="10"/>
      <name val="MMKRFU+Calibri"/>
    </font>
  </fonts>
  <fills count="6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7FFF00"/>
        <bgColor rgb="FF00FF00"/>
      </patternFill>
    </fill>
    <fill>
      <patternFill patternType="solid">
        <fgColor rgb="FF00FFFF"/>
        <bgColor rgb="FF00FFFF"/>
      </patternFill>
    </fill>
    <fill>
      <patternFill patternType="solid">
        <fgColor rgb="FFFF7F00"/>
        <bgColor rgb="FFFF9900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0" xfId="0" applyFont="1" applyFill="1" applyAlignment="1">
      <alignment horizontal="center" wrapText="1"/>
    </xf>
    <xf numFmtId="0" fontId="1" fillId="3" borderId="0" xfId="0" applyFont="1" applyFill="1" applyAlignment="1">
      <alignment horizontal="center" wrapText="1"/>
    </xf>
    <xf numFmtId="0" fontId="1" fillId="4" borderId="0" xfId="0" applyFont="1" applyFill="1" applyAlignment="1">
      <alignment horizontal="center" wrapText="1"/>
    </xf>
    <xf numFmtId="0" fontId="1" fillId="5" borderId="0" xfId="0" applyFont="1" applyFill="1" applyAlignment="1">
      <alignment horizontal="center" wrapText="1"/>
    </xf>
    <xf numFmtId="0" fontId="1" fillId="0" borderId="0" xfId="0" applyFont="1" applyAlignment="1">
      <alignment horizontal="center" wrapText="1"/>
    </xf>
    <xf numFmtId="4" fontId="0" fillId="0" borderId="0" xfId="0" applyNumberFormat="1"/>
    <xf numFmtId="4" fontId="1" fillId="0" borderId="0" xfId="0" applyNumberFormat="1" applyFont="1" applyAlignment="1">
      <alignment horizontal="center" wrapText="1"/>
    </xf>
    <xf numFmtId="1" fontId="0" fillId="0" borderId="0" xfId="0" applyNumberFormat="1"/>
    <xf numFmtId="0" fontId="0" fillId="0" borderId="0" xfId="0" applyFont="1"/>
    <xf numFmtId="2" fontId="1" fillId="0" borderId="0" xfId="0" applyNumberFormat="1" applyFont="1" applyAlignment="1">
      <alignment horizontal="center" wrapText="1"/>
    </xf>
    <xf numFmtId="0" fontId="1" fillId="0" borderId="0" xfId="0" applyFont="1" applyAlignment="1">
      <alignment horizontal="center" wrapText="1"/>
    </xf>
    <xf numFmtId="11" fontId="0" fillId="0" borderId="0" xfId="0" applyNumberFormat="1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Medium4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7FFF00"/>
      <rgbColor rgb="FFFFCC00"/>
      <rgbColor rgb="FFFF9900"/>
      <rgbColor rgb="FFFF7F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tabSelected="1" zoomScale="125" zoomScaleNormal="125" zoomScalePageLayoutView="125" workbookViewId="0">
      <selection activeCell="A18" sqref="A18:XFD18"/>
    </sheetView>
  </sheetViews>
  <sheetFormatPr baseColWidth="10" defaultColWidth="8.83203125" defaultRowHeight="12" x14ac:dyDescent="0"/>
  <cols>
    <col min="1" max="1" width="8.83203125" customWidth="1"/>
    <col min="2" max="2" width="29.1640625" customWidth="1"/>
    <col min="3" max="3" width="23.33203125" customWidth="1"/>
    <col min="4" max="4" width="10" customWidth="1"/>
    <col min="5" max="5" width="11.5" customWidth="1"/>
    <col min="6" max="6" width="12.83203125" customWidth="1"/>
    <col min="7" max="11" width="8.83203125" customWidth="1"/>
    <col min="12" max="12" width="9.33203125" customWidth="1"/>
    <col min="13" max="13" width="8.83203125" customWidth="1"/>
    <col min="14" max="14" width="21.5" customWidth="1"/>
    <col min="15" max="1025" width="8.83203125" customWidth="1"/>
  </cols>
  <sheetData>
    <row r="1" spans="1:14" ht="14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2" t="s">
        <v>6</v>
      </c>
      <c r="H1" s="3" t="s">
        <v>7</v>
      </c>
      <c r="I1" s="3" t="s">
        <v>8</v>
      </c>
      <c r="J1" s="4" t="s">
        <v>9</v>
      </c>
      <c r="K1" s="4" t="s">
        <v>10</v>
      </c>
      <c r="L1" s="1" t="s">
        <v>11</v>
      </c>
      <c r="M1" s="1" t="s">
        <v>12</v>
      </c>
      <c r="N1" t="s">
        <v>13</v>
      </c>
    </row>
    <row r="2" spans="1:14" ht="14">
      <c r="A2" s="5">
        <v>17</v>
      </c>
      <c r="B2" s="5" t="s">
        <v>14</v>
      </c>
      <c r="C2" s="5" t="s">
        <v>15</v>
      </c>
      <c r="D2" t="s">
        <v>16</v>
      </c>
      <c r="E2" s="6">
        <v>0</v>
      </c>
      <c r="F2" s="5">
        <v>1.2210000000000001</v>
      </c>
      <c r="G2" s="5">
        <v>0</v>
      </c>
      <c r="H2" s="5">
        <v>800</v>
      </c>
      <c r="I2" s="5">
        <v>2500</v>
      </c>
      <c r="J2" s="7" t="str">
        <f t="shared" ref="J2:J26" si="0">"0x"&amp;DEC2HEX(L2)</f>
        <v>0x28F</v>
      </c>
      <c r="K2" s="7" t="str">
        <f t="shared" ref="K2:K26" si="1">"0x"&amp;DEC2HEX(M2)</f>
        <v>0x7FF</v>
      </c>
      <c r="L2" s="8">
        <f t="shared" ref="L2:L20" si="2">(H2-$G2)/$F2</f>
        <v>655.20065520065521</v>
      </c>
      <c r="M2" s="8">
        <f>(I2 - $G2)/$F2</f>
        <v>2047.5020475020474</v>
      </c>
      <c r="N2" t="s">
        <v>17</v>
      </c>
    </row>
    <row r="3" spans="1:14" ht="14">
      <c r="A3" s="5">
        <v>18</v>
      </c>
      <c r="B3" s="5" t="s">
        <v>18</v>
      </c>
      <c r="C3" s="5" t="s">
        <v>19</v>
      </c>
      <c r="D3" s="9" t="s">
        <v>20</v>
      </c>
      <c r="E3" s="6">
        <v>0</v>
      </c>
      <c r="F3" s="5">
        <v>1.2210000000000001</v>
      </c>
      <c r="G3" s="5">
        <v>0</v>
      </c>
      <c r="H3" s="5">
        <v>800</v>
      </c>
      <c r="I3" s="5">
        <v>2500</v>
      </c>
      <c r="J3" s="7" t="str">
        <f t="shared" si="0"/>
        <v>0x28F</v>
      </c>
      <c r="K3" s="7" t="str">
        <f t="shared" si="1"/>
        <v>0x7FF</v>
      </c>
      <c r="L3" s="8">
        <f t="shared" si="2"/>
        <v>655.20065520065521</v>
      </c>
      <c r="M3" s="8">
        <f>(I3 - $G3)/$F3</f>
        <v>2047.5020475020474</v>
      </c>
      <c r="N3" t="s">
        <v>17</v>
      </c>
    </row>
    <row r="4" spans="1:14" ht="14">
      <c r="A4" s="5">
        <v>19</v>
      </c>
      <c r="B4" s="5" t="s">
        <v>21</v>
      </c>
      <c r="C4" s="5" t="s">
        <v>22</v>
      </c>
      <c r="D4" s="9" t="s">
        <v>23</v>
      </c>
      <c r="E4" s="6">
        <v>0</v>
      </c>
      <c r="F4" s="5">
        <v>0.1221</v>
      </c>
      <c r="G4" s="5">
        <v>0</v>
      </c>
      <c r="H4" s="5">
        <v>50</v>
      </c>
      <c r="I4" s="5">
        <v>220</v>
      </c>
      <c r="J4" s="7" t="str">
        <f t="shared" si="0"/>
        <v>0x199</v>
      </c>
      <c r="K4" s="7" t="str">
        <f t="shared" si="1"/>
        <v>0x709</v>
      </c>
      <c r="L4" s="8">
        <f t="shared" si="2"/>
        <v>409.50040950040949</v>
      </c>
      <c r="M4" s="8">
        <f>(I4 - $G4)/$F4</f>
        <v>1801.8018018018017</v>
      </c>
      <c r="N4" t="s">
        <v>17</v>
      </c>
    </row>
    <row r="5" spans="1:14" ht="14">
      <c r="A5" s="5">
        <v>20</v>
      </c>
      <c r="B5" s="5" t="s">
        <v>24</v>
      </c>
      <c r="C5" s="5" t="s">
        <v>25</v>
      </c>
      <c r="D5" s="9" t="s">
        <v>26</v>
      </c>
      <c r="E5" s="6">
        <v>0</v>
      </c>
      <c r="F5" s="5">
        <v>0.1221</v>
      </c>
      <c r="G5" s="5">
        <v>0</v>
      </c>
      <c r="H5" s="5">
        <v>0</v>
      </c>
      <c r="I5" s="5">
        <v>120</v>
      </c>
      <c r="J5" s="7" t="str">
        <f t="shared" si="0"/>
        <v>0x0</v>
      </c>
      <c r="K5" s="7" t="str">
        <f t="shared" si="1"/>
        <v>0x3D6</v>
      </c>
      <c r="L5" s="8">
        <f t="shared" si="2"/>
        <v>0</v>
      </c>
      <c r="M5" s="8">
        <f>(I5 - $G5)/$F5</f>
        <v>982.80098280098275</v>
      </c>
      <c r="N5" t="s">
        <v>17</v>
      </c>
    </row>
    <row r="6" spans="1:14" ht="14">
      <c r="A6" s="5">
        <v>21</v>
      </c>
      <c r="B6" s="5" t="s">
        <v>27</v>
      </c>
      <c r="C6" s="5" t="s">
        <v>28</v>
      </c>
      <c r="D6" s="9" t="s">
        <v>29</v>
      </c>
      <c r="E6" s="6">
        <v>0</v>
      </c>
      <c r="F6" s="5">
        <v>3.78E-2</v>
      </c>
      <c r="G6" s="10">
        <v>-52.6</v>
      </c>
      <c r="H6" s="5">
        <v>-50</v>
      </c>
      <c r="I6" s="5">
        <v>65</v>
      </c>
      <c r="J6" s="7" t="str">
        <f t="shared" si="0"/>
        <v>0x44</v>
      </c>
      <c r="K6" s="7" t="str">
        <f t="shared" si="1"/>
        <v>0xC27</v>
      </c>
      <c r="L6" s="8">
        <f t="shared" si="2"/>
        <v>68.783068783068813</v>
      </c>
      <c r="M6" s="8">
        <f t="shared" ref="M6:M20" si="3">(I6-$G6)/$F6</f>
        <v>3111.1111111111109</v>
      </c>
      <c r="N6" t="s">
        <v>17</v>
      </c>
    </row>
    <row r="7" spans="1:14" ht="14">
      <c r="A7" s="5">
        <v>22</v>
      </c>
      <c r="B7" s="5" t="s">
        <v>30</v>
      </c>
      <c r="C7" s="5" t="s">
        <v>31</v>
      </c>
      <c r="D7" s="9" t="s">
        <v>32</v>
      </c>
      <c r="E7" s="6">
        <v>0</v>
      </c>
      <c r="F7" s="5">
        <v>3.78E-2</v>
      </c>
      <c r="G7" s="5">
        <v>-52.6</v>
      </c>
      <c r="H7" s="5">
        <v>-50</v>
      </c>
      <c r="I7" s="5">
        <v>65</v>
      </c>
      <c r="J7" s="7" t="str">
        <f t="shared" si="0"/>
        <v>0x44</v>
      </c>
      <c r="K7" s="7" t="str">
        <f t="shared" si="1"/>
        <v>0xC27</v>
      </c>
      <c r="L7" s="8">
        <f t="shared" si="2"/>
        <v>68.783068783068813</v>
      </c>
      <c r="M7" s="8">
        <f t="shared" si="3"/>
        <v>3111.1111111111109</v>
      </c>
      <c r="N7" t="s">
        <v>17</v>
      </c>
    </row>
    <row r="8" spans="1:14" ht="14">
      <c r="A8" s="5">
        <v>23</v>
      </c>
      <c r="B8" s="5" t="s">
        <v>33</v>
      </c>
      <c r="C8" s="5" t="s">
        <v>34</v>
      </c>
      <c r="D8" s="9" t="s">
        <v>35</v>
      </c>
      <c r="E8" s="6">
        <v>0</v>
      </c>
      <c r="F8" s="5">
        <v>7.3270000000000002E-3</v>
      </c>
      <c r="G8" s="5">
        <v>0</v>
      </c>
      <c r="H8" s="5">
        <v>21</v>
      </c>
      <c r="I8" s="5">
        <v>30</v>
      </c>
      <c r="J8" s="7" t="str">
        <f t="shared" si="0"/>
        <v>0xB32</v>
      </c>
      <c r="K8" s="7" t="str">
        <f t="shared" si="1"/>
        <v>0xFFE</v>
      </c>
      <c r="L8" s="8">
        <f t="shared" si="2"/>
        <v>2866.111641872526</v>
      </c>
      <c r="M8" s="8">
        <f t="shared" si="3"/>
        <v>4094.4452026750373</v>
      </c>
      <c r="N8" t="s">
        <v>36</v>
      </c>
    </row>
    <row r="9" spans="1:14" ht="14">
      <c r="A9" s="5">
        <v>24</v>
      </c>
      <c r="B9" s="5" t="s">
        <v>37</v>
      </c>
      <c r="C9" s="5" t="s">
        <v>38</v>
      </c>
      <c r="D9" s="9" t="s">
        <v>39</v>
      </c>
      <c r="E9" s="6">
        <v>0</v>
      </c>
      <c r="F9" s="5">
        <v>1.5139999999999999E-3</v>
      </c>
      <c r="G9" s="5">
        <v>0</v>
      </c>
      <c r="H9" s="5">
        <v>4</v>
      </c>
      <c r="I9" s="5">
        <v>6</v>
      </c>
      <c r="J9" s="7" t="str">
        <f t="shared" si="0"/>
        <v>0xA52</v>
      </c>
      <c r="K9" s="7" t="str">
        <f t="shared" si="1"/>
        <v>0xF7B</v>
      </c>
      <c r="L9" s="8">
        <f t="shared" si="2"/>
        <v>2642.0079260237781</v>
      </c>
      <c r="M9" s="8">
        <f t="shared" si="3"/>
        <v>3963.0118890356671</v>
      </c>
      <c r="N9" t="s">
        <v>36</v>
      </c>
    </row>
    <row r="10" spans="1:14" ht="14">
      <c r="A10" s="5">
        <v>25</v>
      </c>
      <c r="B10" s="5" t="s">
        <v>40</v>
      </c>
      <c r="C10" s="5" t="s">
        <v>41</v>
      </c>
      <c r="D10" s="9" t="s">
        <v>42</v>
      </c>
      <c r="E10" s="6">
        <v>0</v>
      </c>
      <c r="F10" s="5">
        <v>3.6679999999999998E-3</v>
      </c>
      <c r="G10" s="5">
        <v>0</v>
      </c>
      <c r="H10" s="5">
        <v>10</v>
      </c>
      <c r="I10" s="11">
        <v>14.5</v>
      </c>
      <c r="J10" s="7" t="str">
        <f t="shared" si="0"/>
        <v>0xAA6</v>
      </c>
      <c r="K10" s="7" t="str">
        <f t="shared" si="1"/>
        <v>0xF71</v>
      </c>
      <c r="L10" s="8">
        <f t="shared" si="2"/>
        <v>2726.2813522355509</v>
      </c>
      <c r="M10" s="8">
        <f t="shared" si="3"/>
        <v>3953.1079607415486</v>
      </c>
      <c r="N10" t="s">
        <v>36</v>
      </c>
    </row>
    <row r="11" spans="1:14" ht="14">
      <c r="A11" s="5">
        <v>26</v>
      </c>
      <c r="B11" s="5" t="s">
        <v>43</v>
      </c>
      <c r="C11" s="5" t="s">
        <v>44</v>
      </c>
      <c r="D11" s="9" t="s">
        <v>45</v>
      </c>
      <c r="E11" s="6">
        <v>0</v>
      </c>
      <c r="F11" s="5">
        <v>3.6779999999999998E-3</v>
      </c>
      <c r="G11" s="5">
        <v>0</v>
      </c>
      <c r="H11" s="5">
        <v>10</v>
      </c>
      <c r="I11" s="11">
        <v>14.5</v>
      </c>
      <c r="J11" s="7" t="str">
        <f t="shared" si="0"/>
        <v>0xA9E</v>
      </c>
      <c r="K11" s="7" t="str">
        <f t="shared" si="1"/>
        <v>0xF66</v>
      </c>
      <c r="L11" s="8">
        <f t="shared" si="2"/>
        <v>2718.8689505165853</v>
      </c>
      <c r="M11" s="8">
        <f t="shared" si="3"/>
        <v>3942.3599782490487</v>
      </c>
      <c r="N11" t="s">
        <v>36</v>
      </c>
    </row>
    <row r="12" spans="1:14" ht="14">
      <c r="A12" s="5">
        <v>27</v>
      </c>
      <c r="B12" s="5" t="s">
        <v>46</v>
      </c>
      <c r="C12" s="5" t="s">
        <v>47</v>
      </c>
      <c r="D12" s="9" t="s">
        <v>48</v>
      </c>
      <c r="E12" s="6">
        <v>0</v>
      </c>
      <c r="F12" s="5">
        <v>1.2210000000000001E-3</v>
      </c>
      <c r="G12" s="5">
        <v>0</v>
      </c>
      <c r="H12" s="5">
        <v>3</v>
      </c>
      <c r="I12" s="5">
        <v>4</v>
      </c>
      <c r="J12" s="7" t="str">
        <f t="shared" si="0"/>
        <v>0x999</v>
      </c>
      <c r="K12" s="7" t="str">
        <f t="shared" si="1"/>
        <v>0xCCC</v>
      </c>
      <c r="L12" s="8">
        <f t="shared" si="2"/>
        <v>2457.002457002457</v>
      </c>
      <c r="M12" s="8">
        <f t="shared" si="3"/>
        <v>3276.0032760032759</v>
      </c>
      <c r="N12" t="s">
        <v>36</v>
      </c>
    </row>
    <row r="13" spans="1:14" ht="14">
      <c r="A13" s="5">
        <v>28</v>
      </c>
      <c r="B13" s="5" t="s">
        <v>49</v>
      </c>
      <c r="C13" s="5" t="s">
        <v>50</v>
      </c>
      <c r="D13" s="9" t="s">
        <v>51</v>
      </c>
      <c r="E13" s="6">
        <v>0</v>
      </c>
      <c r="F13" s="5">
        <v>1.2210000000000001E-3</v>
      </c>
      <c r="G13" s="5">
        <v>0</v>
      </c>
      <c r="H13" s="5">
        <v>1.3</v>
      </c>
      <c r="I13" s="5">
        <v>3</v>
      </c>
      <c r="J13" s="7" t="str">
        <f t="shared" si="0"/>
        <v>0x428</v>
      </c>
      <c r="K13" s="7" t="str">
        <f t="shared" si="1"/>
        <v>0x999</v>
      </c>
      <c r="L13" s="8">
        <f t="shared" si="2"/>
        <v>1064.7010647010648</v>
      </c>
      <c r="M13" s="8">
        <f t="shared" si="3"/>
        <v>2457.002457002457</v>
      </c>
      <c r="N13" t="s">
        <v>36</v>
      </c>
    </row>
    <row r="14" spans="1:14" ht="14">
      <c r="A14" s="5">
        <v>29</v>
      </c>
      <c r="B14" s="5" t="s">
        <v>52</v>
      </c>
      <c r="C14" s="5" t="s">
        <v>53</v>
      </c>
      <c r="D14" s="9" t="s">
        <v>54</v>
      </c>
      <c r="E14" s="6">
        <v>0</v>
      </c>
      <c r="F14" s="5">
        <v>3.78E-2</v>
      </c>
      <c r="G14" s="5">
        <v>-52.6</v>
      </c>
      <c r="H14" s="5">
        <v>-50</v>
      </c>
      <c r="I14" s="5">
        <v>60</v>
      </c>
      <c r="J14" s="7" t="str">
        <f t="shared" si="0"/>
        <v>0x44</v>
      </c>
      <c r="K14" s="7" t="str">
        <f t="shared" si="1"/>
        <v>0xBA2</v>
      </c>
      <c r="L14" s="8">
        <f t="shared" si="2"/>
        <v>68.783068783068813</v>
      </c>
      <c r="M14" s="8">
        <f t="shared" si="3"/>
        <v>2978.8359788359785</v>
      </c>
      <c r="N14" t="s">
        <v>17</v>
      </c>
    </row>
    <row r="15" spans="1:14" ht="14">
      <c r="A15" s="5">
        <v>30</v>
      </c>
      <c r="B15" s="5" t="s">
        <v>55</v>
      </c>
      <c r="C15" s="5" t="s">
        <v>56</v>
      </c>
      <c r="D15" s="9" t="s">
        <v>57</v>
      </c>
      <c r="E15" s="6">
        <v>0</v>
      </c>
      <c r="F15" s="5">
        <v>3.78E-2</v>
      </c>
      <c r="G15" s="5">
        <v>-52.6</v>
      </c>
      <c r="H15" s="5">
        <v>-50</v>
      </c>
      <c r="I15" s="5">
        <v>55</v>
      </c>
      <c r="J15" s="7" t="str">
        <f t="shared" si="0"/>
        <v>0x44</v>
      </c>
      <c r="K15" s="7" t="str">
        <f t="shared" si="1"/>
        <v>0xB1E</v>
      </c>
      <c r="L15" s="8">
        <f t="shared" si="2"/>
        <v>68.783068783068813</v>
      </c>
      <c r="M15" s="8">
        <f t="shared" si="3"/>
        <v>2846.5608465608466</v>
      </c>
      <c r="N15" t="s">
        <v>17</v>
      </c>
    </row>
    <row r="16" spans="1:14" ht="14">
      <c r="A16" s="5">
        <v>31</v>
      </c>
      <c r="B16" s="5" t="s">
        <v>58</v>
      </c>
      <c r="C16" s="5" t="s">
        <v>59</v>
      </c>
      <c r="D16" s="9" t="s">
        <v>60</v>
      </c>
      <c r="E16" s="6">
        <v>0</v>
      </c>
      <c r="F16" s="5">
        <v>4.9090000000000002E-2</v>
      </c>
      <c r="G16" s="5">
        <v>0</v>
      </c>
      <c r="H16" s="5">
        <v>5</v>
      </c>
      <c r="I16" s="5">
        <v>50</v>
      </c>
      <c r="J16" s="7" t="str">
        <f t="shared" si="0"/>
        <v>0x65</v>
      </c>
      <c r="K16" s="7" t="str">
        <f t="shared" si="1"/>
        <v>0x3FA</v>
      </c>
      <c r="L16" s="8">
        <f t="shared" si="2"/>
        <v>101.85373803218577</v>
      </c>
      <c r="M16" s="8">
        <f t="shared" si="3"/>
        <v>1018.5373803218578</v>
      </c>
      <c r="N16" t="s">
        <v>36</v>
      </c>
    </row>
    <row r="17" spans="1:14" ht="14">
      <c r="A17" s="5">
        <v>32</v>
      </c>
      <c r="B17" s="5" t="s">
        <v>61</v>
      </c>
      <c r="C17" s="5" t="s">
        <v>62</v>
      </c>
      <c r="D17" s="9" t="s">
        <v>63</v>
      </c>
      <c r="E17" s="6">
        <v>0</v>
      </c>
      <c r="F17" s="5">
        <v>2.76E-2</v>
      </c>
      <c r="G17" s="5">
        <v>0.34160000000000001</v>
      </c>
      <c r="H17" s="5">
        <v>0.5</v>
      </c>
      <c r="I17" s="5">
        <v>100</v>
      </c>
      <c r="J17" s="7" t="str">
        <f t="shared" si="0"/>
        <v>0x5</v>
      </c>
      <c r="K17" s="7" t="str">
        <f t="shared" si="1"/>
        <v>0xE1A</v>
      </c>
      <c r="L17" s="8">
        <f t="shared" si="2"/>
        <v>5.7391304347826084</v>
      </c>
      <c r="M17" s="8">
        <f t="shared" si="3"/>
        <v>3610.8115942028985</v>
      </c>
      <c r="N17" t="s">
        <v>36</v>
      </c>
    </row>
    <row r="18" spans="1:14" ht="14">
      <c r="A18" s="5">
        <v>33</v>
      </c>
      <c r="B18" s="5" t="s">
        <v>64</v>
      </c>
      <c r="C18" s="5" t="s">
        <v>65</v>
      </c>
      <c r="D18" s="9" t="s">
        <v>66</v>
      </c>
      <c r="E18" s="6">
        <v>0</v>
      </c>
      <c r="F18" s="5">
        <v>2.4400000000000002E-2</v>
      </c>
      <c r="G18" s="5">
        <v>-2.0057999999999998</v>
      </c>
      <c r="H18" s="5">
        <v>40</v>
      </c>
      <c r="I18" s="5">
        <v>80</v>
      </c>
      <c r="J18" s="7" t="str">
        <f t="shared" si="0"/>
        <v>0x6B9</v>
      </c>
      <c r="K18" s="7" t="str">
        <f t="shared" si="1"/>
        <v>0xD20</v>
      </c>
      <c r="L18" s="8">
        <f t="shared" si="2"/>
        <v>1721.5491803278687</v>
      </c>
      <c r="M18" s="8">
        <f t="shared" si="3"/>
        <v>3360.8934426229503</v>
      </c>
      <c r="N18" t="s">
        <v>36</v>
      </c>
    </row>
    <row r="19" spans="1:14" ht="14">
      <c r="A19" s="5">
        <v>34</v>
      </c>
      <c r="B19" s="5" t="s">
        <v>67</v>
      </c>
      <c r="C19" s="5" t="s">
        <v>68</v>
      </c>
      <c r="D19" s="9" t="s">
        <v>69</v>
      </c>
      <c r="E19" s="6">
        <v>0</v>
      </c>
      <c r="F19" s="5">
        <v>2.4420000000000001E-2</v>
      </c>
      <c r="G19" s="5">
        <v>0</v>
      </c>
      <c r="H19" s="5">
        <v>30</v>
      </c>
      <c r="I19" s="5">
        <v>70</v>
      </c>
      <c r="J19" s="7" t="str">
        <f t="shared" si="0"/>
        <v>0x4CC</v>
      </c>
      <c r="K19" s="7" t="str">
        <f t="shared" si="1"/>
        <v>0xB32</v>
      </c>
      <c r="L19" s="8">
        <f t="shared" si="2"/>
        <v>1228.5012285012285</v>
      </c>
      <c r="M19" s="8">
        <f t="shared" si="3"/>
        <v>2866.5028665028663</v>
      </c>
      <c r="N19" t="s">
        <v>36</v>
      </c>
    </row>
    <row r="20" spans="1:14" ht="14">
      <c r="A20" s="5">
        <v>35</v>
      </c>
      <c r="B20" s="5" t="s">
        <v>70</v>
      </c>
      <c r="C20" s="5" t="s">
        <v>71</v>
      </c>
      <c r="D20" s="9" t="s">
        <v>72</v>
      </c>
      <c r="E20" s="6">
        <v>0</v>
      </c>
      <c r="F20" s="5">
        <v>2.171E-2</v>
      </c>
      <c r="G20" s="5">
        <v>0</v>
      </c>
      <c r="H20" s="5">
        <v>25</v>
      </c>
      <c r="I20" s="5">
        <v>50</v>
      </c>
      <c r="J20" s="7" t="str">
        <f t="shared" si="0"/>
        <v>0x47F</v>
      </c>
      <c r="K20" s="7" t="str">
        <f t="shared" si="1"/>
        <v>0x8FF</v>
      </c>
      <c r="L20" s="8">
        <f t="shared" si="2"/>
        <v>1151.5430677107324</v>
      </c>
      <c r="M20" s="8">
        <f t="shared" si="3"/>
        <v>2303.0861354214649</v>
      </c>
      <c r="N20" t="s">
        <v>36</v>
      </c>
    </row>
    <row r="21" spans="1:14" ht="14">
      <c r="A21" s="5">
        <v>36</v>
      </c>
      <c r="B21" s="5" t="s">
        <v>73</v>
      </c>
      <c r="C21" s="5" t="s">
        <v>74</v>
      </c>
      <c r="D21" s="9" t="s">
        <v>75</v>
      </c>
      <c r="E21" s="12">
        <v>-6.0000000000000002E-6</v>
      </c>
      <c r="F21" s="5">
        <v>0.1474</v>
      </c>
      <c r="G21" s="5">
        <v>0</v>
      </c>
      <c r="H21" s="5">
        <v>90</v>
      </c>
      <c r="I21" s="5">
        <v>120</v>
      </c>
      <c r="J21" s="7" t="str">
        <f t="shared" si="0"/>
        <v>0x272</v>
      </c>
      <c r="K21" s="7" t="str">
        <f t="shared" si="1"/>
        <v>0x34B</v>
      </c>
      <c r="L21" s="8">
        <f>(-$F21+SQRT($F21*$F21-4*$E21*($G21-H21)))/2/$E21</f>
        <v>626.56372173948421</v>
      </c>
      <c r="M21" s="8">
        <f>(-$F21+SQRT($F21*$F21-4*$E21*($G21-I21)))/2/$E21</f>
        <v>843.04147613940142</v>
      </c>
      <c r="N21" t="s">
        <v>36</v>
      </c>
    </row>
    <row r="22" spans="1:14" ht="14">
      <c r="A22" s="5">
        <v>37</v>
      </c>
      <c r="B22" s="5" t="s">
        <v>76</v>
      </c>
      <c r="C22" s="5" t="s">
        <v>77</v>
      </c>
      <c r="D22" s="9" t="s">
        <v>78</v>
      </c>
      <c r="E22" s="6">
        <v>0</v>
      </c>
      <c r="F22" s="5">
        <v>7.9299999999999995E-2</v>
      </c>
      <c r="G22" s="5">
        <v>0.40799999999999997</v>
      </c>
      <c r="H22" s="5">
        <v>100</v>
      </c>
      <c r="I22" s="5">
        <v>180</v>
      </c>
      <c r="J22" s="7" t="str">
        <f t="shared" si="0"/>
        <v>0x4E7</v>
      </c>
      <c r="K22" s="7" t="str">
        <f t="shared" si="1"/>
        <v>0x8D8</v>
      </c>
      <c r="L22" s="8">
        <f t="shared" ref="L22:M25" si="4">(H22-$G22)/$F22</f>
        <v>1255.8890290037832</v>
      </c>
      <c r="M22" s="8">
        <f t="shared" si="4"/>
        <v>2264.7162673392186</v>
      </c>
      <c r="N22" t="s">
        <v>36</v>
      </c>
    </row>
    <row r="23" spans="1:14" ht="14">
      <c r="A23" s="5">
        <v>38</v>
      </c>
      <c r="B23" s="5" t="s">
        <v>79</v>
      </c>
      <c r="C23" s="5" t="s">
        <v>80</v>
      </c>
      <c r="D23" s="9" t="s">
        <v>81</v>
      </c>
      <c r="E23" s="6">
        <v>0</v>
      </c>
      <c r="F23" s="5">
        <v>1.587</v>
      </c>
      <c r="G23" s="5">
        <v>0</v>
      </c>
      <c r="H23" s="5">
        <v>6000</v>
      </c>
      <c r="I23" s="5">
        <v>6500</v>
      </c>
      <c r="J23" s="7" t="str">
        <f t="shared" si="0"/>
        <v>0xEC4</v>
      </c>
      <c r="K23" s="7" t="str">
        <f t="shared" si="1"/>
        <v>0xFFF</v>
      </c>
      <c r="L23" s="8">
        <f t="shared" si="4"/>
        <v>3780.718336483932</v>
      </c>
      <c r="M23" s="8">
        <f t="shared" si="4"/>
        <v>4095.7781978575931</v>
      </c>
      <c r="N23" t="s">
        <v>36</v>
      </c>
    </row>
    <row r="24" spans="1:14" ht="14">
      <c r="A24" s="5">
        <v>39</v>
      </c>
      <c r="B24" s="5" t="s">
        <v>82</v>
      </c>
      <c r="C24" s="5" t="s">
        <v>83</v>
      </c>
      <c r="D24" s="9" t="s">
        <v>84</v>
      </c>
      <c r="E24" s="6">
        <v>0</v>
      </c>
      <c r="F24" s="5">
        <v>1.587</v>
      </c>
      <c r="G24" s="5">
        <v>0</v>
      </c>
      <c r="H24" s="5">
        <v>6000</v>
      </c>
      <c r="I24" s="5">
        <v>6500</v>
      </c>
      <c r="J24" s="7" t="str">
        <f t="shared" si="0"/>
        <v>0xEC4</v>
      </c>
      <c r="K24" s="7" t="str">
        <f t="shared" si="1"/>
        <v>0xFFF</v>
      </c>
      <c r="L24" s="8">
        <f t="shared" si="4"/>
        <v>3780.718336483932</v>
      </c>
      <c r="M24" s="8">
        <f t="shared" si="4"/>
        <v>4095.7781978575931</v>
      </c>
      <c r="N24" t="s">
        <v>36</v>
      </c>
    </row>
    <row r="25" spans="1:14" ht="14">
      <c r="A25" s="5">
        <v>40</v>
      </c>
      <c r="B25" s="5" t="s">
        <v>85</v>
      </c>
      <c r="C25" s="5" t="s">
        <v>86</v>
      </c>
      <c r="D25" s="9" t="s">
        <v>87</v>
      </c>
      <c r="E25" s="6">
        <v>0</v>
      </c>
      <c r="F25" s="5">
        <v>4.5499999999999999E-2</v>
      </c>
      <c r="G25" s="5">
        <v>-55.93</v>
      </c>
      <c r="H25" s="5">
        <v>-50</v>
      </c>
      <c r="I25" s="5">
        <v>55</v>
      </c>
      <c r="J25" s="7" t="str">
        <f t="shared" si="0"/>
        <v>0x82</v>
      </c>
      <c r="K25" s="7" t="str">
        <f t="shared" si="1"/>
        <v>0x986</v>
      </c>
      <c r="L25" s="8">
        <f t="shared" si="4"/>
        <v>130.32967032967034</v>
      </c>
      <c r="M25" s="8">
        <f t="shared" si="4"/>
        <v>2438.0219780219782</v>
      </c>
      <c r="N25" t="s">
        <v>17</v>
      </c>
    </row>
    <row r="26" spans="1:14" ht="14">
      <c r="A26" s="5">
        <v>68</v>
      </c>
      <c r="B26" s="5" t="s">
        <v>88</v>
      </c>
      <c r="C26" s="5" t="s">
        <v>74</v>
      </c>
      <c r="D26" s="9" t="s">
        <v>75</v>
      </c>
      <c r="E26" s="12">
        <v>-6.0000000000000002E-6</v>
      </c>
      <c r="F26" s="5">
        <v>0.1474</v>
      </c>
      <c r="G26" s="5">
        <v>0</v>
      </c>
      <c r="H26" s="11">
        <v>90</v>
      </c>
      <c r="I26" s="5">
        <v>450</v>
      </c>
      <c r="J26" s="7" t="str">
        <f t="shared" si="0"/>
        <v>0x272</v>
      </c>
      <c r="K26" s="7" t="str">
        <f t="shared" si="1"/>
        <v>0xDF4</v>
      </c>
      <c r="L26" s="8">
        <f>(-$F26+SQRT($F26*$F26-4*$E26*($G26-H26)))/2/$E26</f>
        <v>626.56372173948421</v>
      </c>
      <c r="M26" s="8">
        <f>(-$F26+SQRT($F26*$F26-4*$E26*($G26-I26)))/2/$E26</f>
        <v>3572.4046929541814</v>
      </c>
      <c r="N26" t="s">
        <v>36</v>
      </c>
    </row>
    <row r="28" spans="1:14">
      <c r="A28" t="s">
        <v>89</v>
      </c>
    </row>
    <row r="29" spans="1:14">
      <c r="A29">
        <v>3</v>
      </c>
      <c r="B29" s="9" t="s">
        <v>90</v>
      </c>
      <c r="C29" t="s">
        <v>91</v>
      </c>
      <c r="N29" t="s">
        <v>17</v>
      </c>
    </row>
    <row r="30" spans="1:14">
      <c r="A30">
        <v>12</v>
      </c>
      <c r="B30" s="9" t="s">
        <v>92</v>
      </c>
      <c r="C30" t="s">
        <v>93</v>
      </c>
      <c r="N30" t="s">
        <v>17</v>
      </c>
    </row>
    <row r="31" spans="1:14" ht="13">
      <c r="A31">
        <v>16</v>
      </c>
      <c r="B31" s="13" t="s">
        <v>94</v>
      </c>
      <c r="C31" t="s">
        <v>95</v>
      </c>
      <c r="N31" t="s">
        <v>36</v>
      </c>
    </row>
    <row r="32" spans="1:14">
      <c r="A32">
        <v>45</v>
      </c>
      <c r="B32" s="9" t="s">
        <v>96</v>
      </c>
      <c r="C32" t="s">
        <v>97</v>
      </c>
      <c r="N32" t="s">
        <v>36</v>
      </c>
    </row>
    <row r="33" spans="1:14">
      <c r="A33">
        <v>46</v>
      </c>
      <c r="B33" s="9" t="s">
        <v>98</v>
      </c>
      <c r="C33" t="s">
        <v>99</v>
      </c>
      <c r="N33" t="s">
        <v>36</v>
      </c>
    </row>
  </sheetData>
  <pageMargins left="0.78749999999999998" right="0.78749999999999998" top="1.05277777777778" bottom="1.05277777777778" header="0.78749999999999998" footer="0.78749999999999998"/>
  <headerFooter>
    <oddHeader>&amp;C&amp;"Times New Roman,Regular"&amp;12&amp;A</oddHeader>
    <oddFooter>&amp;C&amp;"Times New Roman,Regular"&amp;12Page &amp;P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6018</TotalTime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Andrey Fedorov</cp:lastModifiedBy>
  <cp:revision>32</cp:revision>
  <dcterms:created xsi:type="dcterms:W3CDTF">2018-10-19T16:02:24Z</dcterms:created>
  <dcterms:modified xsi:type="dcterms:W3CDTF">2019-09-16T03:44:40Z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