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2" firstSheet="0" activeTab="0"/>
  </bookViews>
  <sheets>
    <sheet name="v5,0" sheetId="1" state="visible" r:id="rId2"/>
    <sheet name="v5,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<sst xmlns="http://schemas.openxmlformats.org/spreadsheetml/2006/main" count="84" uniqueCount="35">
  <si>
    <t>Sequenceur v5.0 (shifts -7..+7)</t>
  </si>
  <si>
    <t>full3D</t>
  </si>
  <si>
    <t>Durée sur une élévation : 8 steps de 125 µs + 20µs de synchro inter counters(entre fermeture et ouverture cpt)
Durée rampe élévation = nbEl * "durée 1 elevation" 
Durée sur une énergie : Durée rampe élévation + 1,5ms (temps de stabilisation HT analyzer)
Si une seule élévation par énergie, il n'y a pas l'attente de 1,5ms
1 élévation =&gt; durée = 1ms * nbEn
sinon =&gt; durée =( 1ms * nbEl)*nbEn
Rajouter 1/2 rampe de debut + 1/2 rampe de fin =&gt; temps d'une elevation
Rajout de 1ms pour fermer les compteurs positifs entre en fin sampling
Temps total = Ne * (1,5 + nbEl * 1) + nbEl * 1 + 1 soit 985 ms pour 92 energies/9 elevations</t>
  </si>
  <si>
    <t>(Energy number, polar angle number)</t>
  </si>
  <si>
    <t>(92,9,11/7)</t>
  </si>
  <si>
    <t>(96,5,11/7)</t>
  </si>
  <si>
    <t>(48,9,11/7)</t>
  </si>
  <si>
    <t>(48,5,11/7)</t>
  </si>
  <si>
    <t>(32,5,11/7)</t>
  </si>
  <si>
    <t>(32,3,11/7)</t>
  </si>
  <si>
    <t>(32,1,11/7)</t>
  </si>
  <si>
    <t>(24,5,11/7)</t>
  </si>
  <si>
    <t>(24,3,11/7)</t>
  </si>
  <si>
    <t>(24,1,11/7)</t>
  </si>
  <si>
    <t>Energy steps</t>
  </si>
  <si>
    <t>polar angle</t>
  </si>
  <si>
    <t>azimuth</t>
  </si>
  <si>
    <t>11 or 7</t>
  </si>
  <si>
    <t>Basic sampling for 1 El (ms)</t>
  </si>
  <si>
    <t>start and finish ramps (ms)</t>
  </si>
  <si>
    <t>Dead time to change energy step (ms)</t>
  </si>
  <si>
    <t>Dead time to close positive offset after sampling</t>
  </si>
  <si>
    <t>Sampling time for a distribution (ms)</t>
  </si>
  <si>
    <t>Frequency (Hz)</t>
  </si>
  <si>
    <t>K max</t>
  </si>
  <si>
    <t>Total scan duration</t>
  </si>
  <si>
    <t>rate (bytes per TM)</t>
  </si>
  <si>
    <t>K Calculator</t>
  </si>
  <si>
    <t>Enter nb En</t>
  </si>
  <si>
    <t>Enter nb El</t>
  </si>
  <si>
    <t>=======&gt;</t>
  </si>
  <si>
    <t>K</t>
  </si>
  <si>
    <t>Duration</t>
  </si>
  <si>
    <t>Sequenceur v5.1 (shifts -7..+15)</t>
  </si>
  <si>
    <t>Durée sur une élévation : 8 steps de 125 µs + 20µs de synchro inter counters(entre fermeture et ouverture cpt)
Durée rampe élévation = nbEl * "durée 1 elevation" 
Durée sur une énergie : Durée rampe élévation + 2,5ms (temps de stabilisation HT analyzer)
Si une seule élévation par énergie, il n'y a pas l'attente de 2,5ms
1 élévation =&gt; durée = 1ms * nbEn
sinon =&gt; durée =( 1ms * nbEl)*nbEn
Rajouter 1/2 rampe de debut + 1/2 rampe de fin =&gt; temps d'une elevation
Rajout de 2ms pour fermer les compteurs positifs entre en fin sampling
Temps total = Ne * (1,5 + nbEl * 1) + nbEl * 1 + 2 soit 984 ms pour 84 energies/9 elevations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</si>
</sst>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&quot; ms&quot;"/>
    <numFmt numFmtId="166" formatCode="0.00"/>
    <numFmt numFmtId="167" formatCode="0&quot; bytes&quot;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0"/>
      <color rgb="FF000000"/>
      <name val="Calibri"/>
      <family val="2"/>
      <charset val="1"/>
    </font>
    <font>
      <sz val="9"/>
      <color rgb="FF000000"/>
      <name val="Arial"/>
      <family val="2"/>
      <charset val="1"/>
    </font>
    <font>
      <b val="true"/>
      <sz val="9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b val="true"/>
      <sz val="11"/>
      <name val="Calibri"/>
      <family val="2"/>
      <charset val="1"/>
    </font>
    <font>
      <sz val="22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DEEBF7"/>
      </patternFill>
    </fill>
    <fill>
      <patternFill patternType="solid">
        <fgColor rgb="FFBDD7EE"/>
        <bgColor rgb="FFD6DCE5"/>
      </patternFill>
    </fill>
    <fill>
      <patternFill patternType="solid">
        <fgColor rgb="FFD6DCE5"/>
        <bgColor rgb="FFDEEBF7"/>
      </patternFill>
    </fill>
    <fill>
      <patternFill patternType="solid">
        <fgColor rgb="FFDEEBF7"/>
        <bgColor rgb="FFF2F2F2"/>
      </patternFill>
    </fill>
    <fill>
      <patternFill patternType="solid">
        <fgColor rgb="FFFFF2CC"/>
        <bgColor rgb="FFF2F2F2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6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6DCE5"/>
      <rgbColor rgb="FF808080"/>
      <rgbColor rgb="FF9999FF"/>
      <rgbColor rgb="FF993366"/>
      <rgbColor rgb="FFFFF2CC"/>
      <rgbColor rgb="FFDEEBF7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18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50" zoomScaleNormal="150" zoomScalePageLayoutView="100" workbookViewId="0">
      <selection pane="topLeft" activeCell="B11" activeCellId="0" sqref="B11"/>
    </sheetView>
  </sheetViews>
  <sheetFormatPr defaultRowHeight="14"/>
  <cols>
    <col collapsed="false" hidden="false" max="1" min="1" style="0" width="35.8367346938776"/>
    <col collapsed="false" hidden="false" max="2" min="2" style="0" width="18.1632653061224"/>
    <col collapsed="false" hidden="false" max="7" min="3" style="0" width="11.6632653061225"/>
    <col collapsed="false" hidden="false" max="8" min="8" style="0" width="11.8367346938776"/>
    <col collapsed="false" hidden="false" max="10" min="9" style="0" width="11.6632653061225"/>
    <col collapsed="false" hidden="false" max="11" min="11" style="0" width="11.8367346938776"/>
    <col collapsed="false" hidden="false" max="1025" min="12" style="0" width="10.7295918367347"/>
  </cols>
  <sheetData>
    <row r="1" customFormat="false" ht="84.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Format="false" ht="14.5" hidden="false" customHeight="true" outlineLevel="0" collapsed="false">
      <c r="A2" s="2"/>
      <c r="B2" s="3" t="s">
        <v>1</v>
      </c>
      <c r="C2" s="2"/>
      <c r="D2" s="2"/>
      <c r="E2" s="2"/>
      <c r="F2" s="2"/>
      <c r="G2" s="2"/>
      <c r="H2" s="2"/>
      <c r="I2" s="2"/>
      <c r="J2" s="2"/>
      <c r="K2" s="2"/>
      <c r="L2" s="4" t="s">
        <v>2</v>
      </c>
      <c r="M2" s="4"/>
      <c r="N2" s="4"/>
      <c r="O2" s="4"/>
      <c r="P2" s="4"/>
      <c r="Q2" s="4"/>
    </row>
    <row r="3" customFormat="false" ht="14" hidden="false" customHeight="false" outlineLevel="0" collapsed="false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4"/>
      <c r="M3" s="4"/>
      <c r="N3" s="4"/>
      <c r="O3" s="4"/>
      <c r="P3" s="4"/>
      <c r="Q3" s="4"/>
    </row>
    <row r="4" customFormat="false" ht="14" hidden="false" customHeight="false" outlineLevel="0" collapsed="false">
      <c r="A4" s="7" t="s">
        <v>14</v>
      </c>
      <c r="B4" s="8" t="n">
        <v>92</v>
      </c>
      <c r="C4" s="8" t="n">
        <v>96</v>
      </c>
      <c r="D4" s="8" t="n">
        <v>48</v>
      </c>
      <c r="E4" s="8" t="n">
        <v>48</v>
      </c>
      <c r="F4" s="8" t="n">
        <v>32</v>
      </c>
      <c r="G4" s="8" t="n">
        <v>32</v>
      </c>
      <c r="H4" s="8" t="n">
        <v>32</v>
      </c>
      <c r="I4" s="8" t="n">
        <v>24</v>
      </c>
      <c r="J4" s="8" t="n">
        <v>24</v>
      </c>
      <c r="K4" s="8" t="n">
        <v>24</v>
      </c>
      <c r="L4" s="4"/>
      <c r="M4" s="4"/>
      <c r="N4" s="4"/>
      <c r="O4" s="4"/>
      <c r="P4" s="4"/>
      <c r="Q4" s="4"/>
    </row>
    <row r="5" customFormat="false" ht="14" hidden="false" customHeight="false" outlineLevel="0" collapsed="false">
      <c r="A5" s="7" t="s">
        <v>15</v>
      </c>
      <c r="B5" s="8" t="n">
        <v>9</v>
      </c>
      <c r="C5" s="8" t="n">
        <v>5</v>
      </c>
      <c r="D5" s="8" t="n">
        <v>9</v>
      </c>
      <c r="E5" s="8" t="n">
        <v>5</v>
      </c>
      <c r="F5" s="8" t="n">
        <v>5</v>
      </c>
      <c r="G5" s="8" t="n">
        <v>3</v>
      </c>
      <c r="H5" s="8" t="n">
        <v>1</v>
      </c>
      <c r="I5" s="8" t="n">
        <v>5</v>
      </c>
      <c r="J5" s="8" t="n">
        <v>3</v>
      </c>
      <c r="K5" s="8" t="n">
        <v>1</v>
      </c>
      <c r="L5" s="4"/>
      <c r="M5" s="4"/>
      <c r="N5" s="4"/>
      <c r="O5" s="4"/>
      <c r="P5" s="4"/>
      <c r="Q5" s="4"/>
    </row>
    <row r="6" customFormat="false" ht="14" hidden="false" customHeight="false" outlineLevel="0" collapsed="false">
      <c r="A6" s="7" t="s">
        <v>16</v>
      </c>
      <c r="B6" s="9" t="s">
        <v>17</v>
      </c>
      <c r="C6" s="9" t="s">
        <v>17</v>
      </c>
      <c r="D6" s="9" t="s">
        <v>17</v>
      </c>
      <c r="E6" s="9" t="s">
        <v>17</v>
      </c>
      <c r="F6" s="9" t="s">
        <v>17</v>
      </c>
      <c r="G6" s="9" t="s">
        <v>17</v>
      </c>
      <c r="H6" s="9" t="s">
        <v>17</v>
      </c>
      <c r="I6" s="9" t="s">
        <v>17</v>
      </c>
      <c r="J6" s="9" t="s">
        <v>17</v>
      </c>
      <c r="K6" s="9" t="s">
        <v>17</v>
      </c>
      <c r="L6" s="4"/>
      <c r="M6" s="4"/>
      <c r="N6" s="4"/>
      <c r="O6" s="4"/>
      <c r="P6" s="4"/>
      <c r="Q6" s="4"/>
    </row>
    <row r="7" customFormat="false" ht="14" hidden="false" customHeight="false" outlineLevel="0" collapsed="false">
      <c r="A7" s="7" t="s">
        <v>18</v>
      </c>
      <c r="B7" s="9" t="n">
        <v>1.02</v>
      </c>
      <c r="C7" s="9" t="n">
        <v>1.02</v>
      </c>
      <c r="D7" s="9" t="n">
        <v>1.02</v>
      </c>
      <c r="E7" s="9" t="n">
        <v>1.02</v>
      </c>
      <c r="F7" s="9" t="n">
        <v>1.02</v>
      </c>
      <c r="G7" s="9" t="n">
        <v>1.02</v>
      </c>
      <c r="H7" s="9" t="n">
        <v>1.02</v>
      </c>
      <c r="I7" s="9" t="n">
        <v>1.02</v>
      </c>
      <c r="J7" s="9" t="n">
        <v>1.02</v>
      </c>
      <c r="K7" s="9" t="n">
        <v>1.02</v>
      </c>
      <c r="L7" s="4"/>
      <c r="M7" s="4"/>
      <c r="N7" s="4"/>
      <c r="O7" s="4"/>
      <c r="P7" s="4"/>
      <c r="Q7" s="4"/>
    </row>
    <row r="8" customFormat="false" ht="14" hidden="false" customHeight="false" outlineLevel="0" collapsed="false">
      <c r="A8" s="7" t="s">
        <v>19</v>
      </c>
      <c r="B8" s="9" t="n">
        <f aca="false">2*B7/2</f>
        <v>1.02</v>
      </c>
      <c r="C8" s="9" t="n">
        <f aca="false">2*C7/2</f>
        <v>1.02</v>
      </c>
      <c r="D8" s="9" t="n">
        <f aca="false">2*D7/2</f>
        <v>1.02</v>
      </c>
      <c r="E8" s="9" t="n">
        <f aca="false">2*E7/2</f>
        <v>1.02</v>
      </c>
      <c r="F8" s="9" t="n">
        <f aca="false">2*F7/2</f>
        <v>1.02</v>
      </c>
      <c r="G8" s="9" t="n">
        <f aca="false">2*G7/2</f>
        <v>1.02</v>
      </c>
      <c r="H8" s="9" t="n">
        <f aca="false">2*H7/2</f>
        <v>1.02</v>
      </c>
      <c r="I8" s="9" t="n">
        <f aca="false">2*I7/2</f>
        <v>1.02</v>
      </c>
      <c r="J8" s="9" t="n">
        <f aca="false">2*J7/2</f>
        <v>1.02</v>
      </c>
      <c r="K8" s="9" t="n">
        <f aca="false">2*K7/2</f>
        <v>1.02</v>
      </c>
      <c r="L8" s="4"/>
      <c r="M8" s="4"/>
      <c r="N8" s="4"/>
      <c r="O8" s="4"/>
      <c r="P8" s="4"/>
      <c r="Q8" s="4"/>
    </row>
    <row r="9" customFormat="false" ht="14" hidden="false" customHeight="false" outlineLevel="0" collapsed="false">
      <c r="A9" s="7" t="s">
        <v>20</v>
      </c>
      <c r="B9" s="9" t="n">
        <v>1.5</v>
      </c>
      <c r="C9" s="9" t="n">
        <v>1.5</v>
      </c>
      <c r="D9" s="9" t="n">
        <v>1.5</v>
      </c>
      <c r="E9" s="9" t="n">
        <v>1.5</v>
      </c>
      <c r="F9" s="9" t="n">
        <v>1.5</v>
      </c>
      <c r="G9" s="9" t="n">
        <v>1.5</v>
      </c>
      <c r="H9" s="9" t="n">
        <v>0</v>
      </c>
      <c r="I9" s="9" t="n">
        <v>1.5</v>
      </c>
      <c r="J9" s="9" t="n">
        <v>1.5</v>
      </c>
      <c r="K9" s="9" t="n">
        <v>0</v>
      </c>
      <c r="L9" s="4"/>
      <c r="M9" s="4"/>
      <c r="N9" s="4"/>
      <c r="O9" s="4"/>
      <c r="P9" s="4"/>
      <c r="Q9" s="4"/>
    </row>
    <row r="10" customFormat="false" ht="14" hidden="false" customHeight="false" outlineLevel="0" collapsed="false">
      <c r="A10" s="7" t="s">
        <v>21</v>
      </c>
      <c r="B10" s="9" t="n">
        <v>0.875</v>
      </c>
      <c r="C10" s="9" t="n">
        <v>0.875</v>
      </c>
      <c r="D10" s="9" t="n">
        <v>0.875</v>
      </c>
      <c r="E10" s="9" t="n">
        <v>0.875</v>
      </c>
      <c r="F10" s="9" t="n">
        <v>0.875</v>
      </c>
      <c r="G10" s="9" t="n">
        <v>0.875</v>
      </c>
      <c r="H10" s="9" t="n">
        <v>0.875</v>
      </c>
      <c r="I10" s="9" t="n">
        <v>0.875</v>
      </c>
      <c r="J10" s="9" t="n">
        <v>0.875</v>
      </c>
      <c r="K10" s="9" t="n">
        <v>0.875</v>
      </c>
      <c r="L10" s="4"/>
      <c r="M10" s="4"/>
      <c r="N10" s="4"/>
      <c r="O10" s="4"/>
      <c r="P10" s="4"/>
      <c r="Q10" s="4"/>
    </row>
    <row r="11" customFormat="false" ht="48" hidden="false" customHeight="true" outlineLevel="0" collapsed="false">
      <c r="A11" s="7" t="s">
        <v>22</v>
      </c>
      <c r="B11" s="10" t="n">
        <f aca="false">B4*B5*B7+B8+B4*B9+B10</f>
        <v>984.455</v>
      </c>
      <c r="C11" s="10" t="n">
        <f aca="false">C4*C5*C7+C8+C4*C9+C10</f>
        <v>635.495</v>
      </c>
      <c r="D11" s="10" t="n">
        <f aca="false">D4*D5*D7+D8+D4*D9+D10</f>
        <v>514.535</v>
      </c>
      <c r="E11" s="10" t="n">
        <f aca="false">E4*E5*E7+E8+E4*E9+E10</f>
        <v>318.695</v>
      </c>
      <c r="F11" s="10" t="n">
        <f aca="false">F4*F5*F7+F8+F4*F9+F10</f>
        <v>213.095</v>
      </c>
      <c r="G11" s="10" t="n">
        <f aca="false">G4*G5*G7+G8+G4*G9+G10</f>
        <v>147.815</v>
      </c>
      <c r="H11" s="10" t="n">
        <f aca="false">H4*H5*H7+H8+H4*H9+H10</f>
        <v>34.535</v>
      </c>
      <c r="I11" s="10" t="n">
        <f aca="false">I4*I5*I7+I8+I4*I9+I10</f>
        <v>160.295</v>
      </c>
      <c r="J11" s="10" t="n">
        <f aca="false">J4*J5*J7+J8+J4*J9+J10</f>
        <v>111.335</v>
      </c>
      <c r="K11" s="10" t="n">
        <f aca="false">K4*K5*K7+K8+K4*K9+K10</f>
        <v>26.375</v>
      </c>
      <c r="L11" s="4"/>
      <c r="M11" s="4"/>
      <c r="N11" s="4"/>
      <c r="O11" s="4"/>
      <c r="P11" s="4"/>
      <c r="Q11" s="4"/>
    </row>
    <row r="12" customFormat="false" ht="14" hidden="false" customHeight="false" outlineLevel="0" collapsed="false">
      <c r="A12" s="7" t="s">
        <v>23</v>
      </c>
      <c r="B12" s="11" t="n">
        <f aca="false">1/(B11/1000)</f>
        <v>1.01579046274335</v>
      </c>
      <c r="C12" s="11" t="n">
        <f aca="false">1/(C11/1000)</f>
        <v>1.57357650335565</v>
      </c>
      <c r="D12" s="11" t="n">
        <f aca="false">1/(D11/1000)</f>
        <v>1.94350238564918</v>
      </c>
      <c r="E12" s="11" t="n">
        <f aca="false">1/(E11/1000)</f>
        <v>3.1377963256405</v>
      </c>
      <c r="F12" s="11" t="n">
        <f aca="false">1/(F11/1000)</f>
        <v>4.6927426734555</v>
      </c>
      <c r="G12" s="11" t="n">
        <f aca="false">1/(G11/1000)</f>
        <v>6.76521327334844</v>
      </c>
      <c r="H12" s="11" t="n">
        <f aca="false">1/(H11/1000)</f>
        <v>28.9561314608368</v>
      </c>
      <c r="I12" s="11" t="n">
        <f aca="false">1/(I11/1000)</f>
        <v>6.23849776973705</v>
      </c>
      <c r="J12" s="11" t="n">
        <f aca="false">1/(J11/1000)</f>
        <v>8.98190146854089</v>
      </c>
      <c r="K12" s="11" t="n">
        <f aca="false">1/(K11/1000)</f>
        <v>37.914691943128</v>
      </c>
      <c r="L12" s="4"/>
      <c r="M12" s="4"/>
      <c r="N12" s="4"/>
      <c r="O12" s="4"/>
      <c r="P12" s="4"/>
      <c r="Q12" s="4"/>
    </row>
    <row r="13" customFormat="false" ht="45" hidden="false" customHeight="true" outlineLevel="0" collapsed="false">
      <c r="A13" s="7" t="s">
        <v>24</v>
      </c>
      <c r="B13" s="12" t="n">
        <f aca="false">INT(B12)</f>
        <v>1</v>
      </c>
      <c r="C13" s="12" t="n">
        <f aca="false">INT(C12)</f>
        <v>1</v>
      </c>
      <c r="D13" s="12" t="n">
        <f aca="false">INT(D12)</f>
        <v>1</v>
      </c>
      <c r="E13" s="12" t="n">
        <f aca="false">INT(E12)</f>
        <v>3</v>
      </c>
      <c r="F13" s="12" t="n">
        <f aca="false">INT(F12)</f>
        <v>4</v>
      </c>
      <c r="G13" s="12" t="n">
        <f aca="false">INT(G12)</f>
        <v>6</v>
      </c>
      <c r="H13" s="12" t="n">
        <f aca="false">INT(H12)</f>
        <v>28</v>
      </c>
      <c r="I13" s="12" t="n">
        <f aca="false">INT(I12)</f>
        <v>6</v>
      </c>
      <c r="J13" s="12" t="n">
        <f aca="false">INT(J12)</f>
        <v>8</v>
      </c>
      <c r="K13" s="12" t="n">
        <f aca="false">INT(K12)</f>
        <v>37</v>
      </c>
      <c r="L13" s="4"/>
      <c r="M13" s="4"/>
      <c r="N13" s="4"/>
      <c r="O13" s="4"/>
      <c r="P13" s="4"/>
      <c r="Q13" s="4"/>
    </row>
    <row r="14" customFormat="false" ht="21.5" hidden="false" customHeight="true" outlineLevel="0" collapsed="false">
      <c r="A14" s="7" t="s">
        <v>25</v>
      </c>
      <c r="B14" s="13" t="n">
        <f aca="false">B11*B13</f>
        <v>984.455</v>
      </c>
      <c r="C14" s="13" t="n">
        <f aca="false">C11*C13</f>
        <v>635.495</v>
      </c>
      <c r="D14" s="13" t="n">
        <f aca="false">D11*D13</f>
        <v>514.535</v>
      </c>
      <c r="E14" s="13" t="n">
        <f aca="false">E11*E13</f>
        <v>956.085</v>
      </c>
      <c r="F14" s="13" t="n">
        <f aca="false">F11*F13</f>
        <v>852.38</v>
      </c>
      <c r="G14" s="13" t="n">
        <f aca="false">G11*G13</f>
        <v>886.89</v>
      </c>
      <c r="H14" s="13" t="n">
        <f aca="false">H11*H13</f>
        <v>966.98</v>
      </c>
      <c r="I14" s="13" t="n">
        <f aca="false">I11*I13</f>
        <v>961.77</v>
      </c>
      <c r="J14" s="13" t="n">
        <f aca="false">J11*J13</f>
        <v>890.68</v>
      </c>
      <c r="K14" s="13" t="n">
        <f aca="false">K11*K13</f>
        <v>975.875</v>
      </c>
      <c r="L14" s="4"/>
      <c r="M14" s="4"/>
      <c r="N14" s="4"/>
      <c r="O14" s="4"/>
      <c r="P14" s="4"/>
      <c r="Q14" s="4"/>
    </row>
    <row r="15" customFormat="false" ht="14" hidden="false" customHeight="false" outlineLevel="0" collapsed="false">
      <c r="A15" s="7" t="s">
        <v>26</v>
      </c>
      <c r="B15" s="14" t="n">
        <f aca="false">B4*B5*B13*24</f>
        <v>19872</v>
      </c>
      <c r="C15" s="14" t="n">
        <f aca="false">C4*C5*C13*24</f>
        <v>11520</v>
      </c>
      <c r="D15" s="14" t="n">
        <f aca="false">D4*D5*D13*24</f>
        <v>10368</v>
      </c>
      <c r="E15" s="14" t="n">
        <f aca="false">E4*E5*E13*24</f>
        <v>17280</v>
      </c>
      <c r="F15" s="14" t="n">
        <f aca="false">F4*F5*F13*24</f>
        <v>15360</v>
      </c>
      <c r="G15" s="14" t="n">
        <f aca="false">G4*G5*G13*24</f>
        <v>13824</v>
      </c>
      <c r="H15" s="14" t="n">
        <f aca="false">H4*H5*H13*24</f>
        <v>21504</v>
      </c>
      <c r="I15" s="14" t="n">
        <f aca="false">I4*I5*I13*24</f>
        <v>17280</v>
      </c>
      <c r="J15" s="14" t="n">
        <f aca="false">J4*J5*J13*24</f>
        <v>13824</v>
      </c>
      <c r="K15" s="14" t="n">
        <f aca="false">K4*K5*K13*24</f>
        <v>21312</v>
      </c>
      <c r="L15" s="4"/>
      <c r="M15" s="4"/>
      <c r="N15" s="4"/>
      <c r="O15" s="4"/>
      <c r="P15" s="4"/>
      <c r="Q15" s="4"/>
    </row>
    <row r="16" customFormat="false" ht="15" hidden="false" customHeight="false" outlineLevel="0" collapsed="false"/>
    <row r="17" customFormat="false" ht="14" hidden="false" customHeight="false" outlineLevel="0" collapsed="false">
      <c r="A17" s="15" t="s">
        <v>27</v>
      </c>
      <c r="B17" s="16" t="s">
        <v>28</v>
      </c>
      <c r="C17" s="16" t="s">
        <v>29</v>
      </c>
      <c r="D17" s="17" t="s">
        <v>30</v>
      </c>
      <c r="E17" s="18" t="s">
        <v>31</v>
      </c>
      <c r="F17" s="19" t="s">
        <v>32</v>
      </c>
    </row>
    <row r="18" customFormat="false" ht="15" hidden="false" customHeight="false" outlineLevel="0" collapsed="false">
      <c r="A18" s="15"/>
      <c r="B18" s="20" t="n">
        <v>44</v>
      </c>
      <c r="C18" s="20" t="n">
        <v>9</v>
      </c>
      <c r="D18" s="17"/>
      <c r="E18" s="21" t="n">
        <f aca="false">IF(C18&gt;1,INT(1/((B18*C18*B7+B8+B18*B9+B10)/1000)),INT(1/((B18*C18*B7+B8+B10)/1000)))</f>
        <v>2</v>
      </c>
      <c r="F18" s="22" t="n">
        <f aca="false">IF(C18&gt;1,INT(E18*((B18*C18*B7+B8+B18*B9+B10))),INT(E18*((B18*C18*B7+B8+B10))))</f>
        <v>943</v>
      </c>
    </row>
  </sheetData>
  <mergeCells count="4">
    <mergeCell ref="A1:K1"/>
    <mergeCell ref="L2:Q15"/>
    <mergeCell ref="A17:A18"/>
    <mergeCell ref="D17:D18"/>
  </mergeCells>
  <conditionalFormatting sqref="B14:K14;F18">
    <cfRule type="colorScale" priority="2">
      <colorScale>
        <cfvo type="num" val="0"/>
        <cfvo type="num" val="960"/>
        <cfvo type="num" val="1000"/>
        <color rgb="FFFFFFFF"/>
        <color rgb="FFFFFFFF"/>
        <color rgb="FFFF0000"/>
      </colorScale>
    </cfRule>
  </conditionalFormatting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1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4" activeCellId="0" sqref="H4"/>
    </sheetView>
  </sheetViews>
  <sheetFormatPr defaultRowHeight="14"/>
  <cols>
    <col collapsed="false" hidden="false" max="1" min="1" style="0" width="37.3316326530612"/>
    <col collapsed="false" hidden="false" max="2" min="2" style="0" width="18.1632653061224"/>
    <col collapsed="false" hidden="false" max="7" min="3" style="0" width="11.6632653061225"/>
    <col collapsed="false" hidden="false" max="8" min="8" style="0" width="11.8367346938776"/>
    <col collapsed="false" hidden="false" max="10" min="9" style="0" width="11.6632653061225"/>
    <col collapsed="false" hidden="false" max="11" min="11" style="0" width="11.8367346938776"/>
    <col collapsed="false" hidden="false" max="1025" min="12" style="0" width="10.7295918367347"/>
  </cols>
  <sheetData>
    <row r="1" customFormat="false" ht="101.5" hidden="false" customHeight="true" outlineLevel="0" collapsed="false">
      <c r="A1" s="23" t="s">
        <v>33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customFormat="false" ht="14.5" hidden="false" customHeight="true" outlineLevel="0" collapsed="false">
      <c r="A2" s="2"/>
      <c r="B2" s="3" t="s">
        <v>1</v>
      </c>
      <c r="C2" s="2"/>
      <c r="D2" s="2"/>
      <c r="E2" s="2"/>
      <c r="F2" s="2"/>
      <c r="G2" s="2"/>
      <c r="H2" s="2"/>
      <c r="I2" s="2"/>
      <c r="J2" s="2"/>
      <c r="K2" s="2"/>
      <c r="L2" s="4" t="s">
        <v>34</v>
      </c>
      <c r="M2" s="4"/>
      <c r="N2" s="4"/>
      <c r="O2" s="4"/>
      <c r="P2" s="4"/>
      <c r="Q2" s="4"/>
    </row>
    <row r="3" customFormat="false" ht="14" hidden="false" customHeight="false" outlineLevel="0" collapsed="false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4"/>
      <c r="M3" s="4"/>
      <c r="N3" s="4"/>
      <c r="O3" s="4"/>
      <c r="P3" s="4"/>
      <c r="Q3" s="4"/>
    </row>
    <row r="4" customFormat="false" ht="14" hidden="false" customHeight="false" outlineLevel="0" collapsed="false">
      <c r="A4" s="7" t="s">
        <v>14</v>
      </c>
      <c r="B4" s="8" t="n">
        <v>84</v>
      </c>
      <c r="C4" s="8" t="n">
        <v>96</v>
      </c>
      <c r="D4" s="8" t="n">
        <v>48</v>
      </c>
      <c r="E4" s="8" t="n">
        <v>48</v>
      </c>
      <c r="F4" s="8" t="n">
        <v>32</v>
      </c>
      <c r="G4" s="8" t="n">
        <v>32</v>
      </c>
      <c r="H4" s="8" t="n">
        <v>32</v>
      </c>
      <c r="I4" s="8" t="n">
        <v>24</v>
      </c>
      <c r="J4" s="8" t="n">
        <v>24</v>
      </c>
      <c r="K4" s="8" t="n">
        <v>24</v>
      </c>
      <c r="L4" s="4"/>
      <c r="M4" s="4"/>
      <c r="N4" s="4"/>
      <c r="O4" s="4"/>
      <c r="P4" s="4"/>
      <c r="Q4" s="4"/>
    </row>
    <row r="5" customFormat="false" ht="14" hidden="false" customHeight="false" outlineLevel="0" collapsed="false">
      <c r="A5" s="7" t="s">
        <v>15</v>
      </c>
      <c r="B5" s="8" t="n">
        <v>9</v>
      </c>
      <c r="C5" s="8" t="n">
        <v>5</v>
      </c>
      <c r="D5" s="8" t="n">
        <v>9</v>
      </c>
      <c r="E5" s="8" t="n">
        <v>5</v>
      </c>
      <c r="F5" s="8" t="n">
        <v>5</v>
      </c>
      <c r="G5" s="8" t="n">
        <v>3</v>
      </c>
      <c r="H5" s="8" t="n">
        <v>1</v>
      </c>
      <c r="I5" s="8" t="n">
        <v>5</v>
      </c>
      <c r="J5" s="8" t="n">
        <v>3</v>
      </c>
      <c r="K5" s="8" t="n">
        <v>1</v>
      </c>
      <c r="L5" s="4"/>
      <c r="M5" s="4"/>
      <c r="N5" s="4"/>
      <c r="O5" s="4"/>
      <c r="P5" s="4"/>
      <c r="Q5" s="4"/>
    </row>
    <row r="6" customFormat="false" ht="14" hidden="false" customHeight="false" outlineLevel="0" collapsed="false">
      <c r="A6" s="7" t="s">
        <v>16</v>
      </c>
      <c r="B6" s="9" t="s">
        <v>17</v>
      </c>
      <c r="C6" s="9" t="s">
        <v>17</v>
      </c>
      <c r="D6" s="9" t="s">
        <v>17</v>
      </c>
      <c r="E6" s="9" t="s">
        <v>17</v>
      </c>
      <c r="F6" s="9" t="s">
        <v>17</v>
      </c>
      <c r="G6" s="9" t="s">
        <v>17</v>
      </c>
      <c r="H6" s="9" t="s">
        <v>17</v>
      </c>
      <c r="I6" s="9" t="s">
        <v>17</v>
      </c>
      <c r="J6" s="9" t="s">
        <v>17</v>
      </c>
      <c r="K6" s="9" t="s">
        <v>17</v>
      </c>
      <c r="L6" s="4"/>
      <c r="M6" s="4"/>
      <c r="N6" s="4"/>
      <c r="O6" s="4"/>
      <c r="P6" s="4"/>
      <c r="Q6" s="4"/>
    </row>
    <row r="7" customFormat="false" ht="14" hidden="false" customHeight="false" outlineLevel="0" collapsed="false">
      <c r="A7" s="7" t="s">
        <v>18</v>
      </c>
      <c r="B7" s="9" t="n">
        <v>1.02</v>
      </c>
      <c r="C7" s="9" t="n">
        <v>1.02</v>
      </c>
      <c r="D7" s="9" t="n">
        <v>1.02</v>
      </c>
      <c r="E7" s="9" t="n">
        <v>1.02</v>
      </c>
      <c r="F7" s="9" t="n">
        <v>1.02</v>
      </c>
      <c r="G7" s="9" t="n">
        <v>1.02</v>
      </c>
      <c r="H7" s="9" t="n">
        <v>1.02</v>
      </c>
      <c r="I7" s="9" t="n">
        <v>1.02</v>
      </c>
      <c r="J7" s="9" t="n">
        <v>1.02</v>
      </c>
      <c r="K7" s="9" t="n">
        <v>1.02</v>
      </c>
      <c r="L7" s="4"/>
      <c r="M7" s="4"/>
      <c r="N7" s="4"/>
      <c r="O7" s="4"/>
      <c r="P7" s="4"/>
      <c r="Q7" s="4"/>
    </row>
    <row r="8" customFormat="false" ht="14" hidden="false" customHeight="false" outlineLevel="0" collapsed="false">
      <c r="A8" s="7" t="s">
        <v>19</v>
      </c>
      <c r="B8" s="9" t="n">
        <f aca="false">2*B7/2</f>
        <v>1.02</v>
      </c>
      <c r="C8" s="9" t="n">
        <f aca="false">2*C7/2</f>
        <v>1.02</v>
      </c>
      <c r="D8" s="9" t="n">
        <f aca="false">2*D7/2</f>
        <v>1.02</v>
      </c>
      <c r="E8" s="9" t="n">
        <f aca="false">2*E7/2</f>
        <v>1.02</v>
      </c>
      <c r="F8" s="9" t="n">
        <f aca="false">2*F7/2</f>
        <v>1.02</v>
      </c>
      <c r="G8" s="9" t="n">
        <f aca="false">2*G7/2</f>
        <v>1.02</v>
      </c>
      <c r="H8" s="9" t="n">
        <f aca="false">2*H7/2</f>
        <v>1.02</v>
      </c>
      <c r="I8" s="9" t="n">
        <f aca="false">2*I7/2</f>
        <v>1.02</v>
      </c>
      <c r="J8" s="9" t="n">
        <f aca="false">2*J7/2</f>
        <v>1.02</v>
      </c>
      <c r="K8" s="9" t="n">
        <f aca="false">2*K7/2</f>
        <v>1.02</v>
      </c>
      <c r="L8" s="4"/>
      <c r="M8" s="4"/>
      <c r="N8" s="4"/>
      <c r="O8" s="4"/>
      <c r="P8" s="4"/>
      <c r="Q8" s="4"/>
    </row>
    <row r="9" customFormat="false" ht="14" hidden="false" customHeight="false" outlineLevel="0" collapsed="false">
      <c r="A9" s="7" t="s">
        <v>20</v>
      </c>
      <c r="B9" s="9" t="n">
        <v>2.5</v>
      </c>
      <c r="C9" s="9" t="n">
        <v>2.5</v>
      </c>
      <c r="D9" s="9" t="n">
        <v>2.5</v>
      </c>
      <c r="E9" s="9" t="n">
        <v>2.5</v>
      </c>
      <c r="F9" s="9" t="n">
        <v>2.5</v>
      </c>
      <c r="G9" s="9" t="n">
        <v>2.5</v>
      </c>
      <c r="H9" s="9" t="n">
        <v>0</v>
      </c>
      <c r="I9" s="9" t="n">
        <v>2.5</v>
      </c>
      <c r="J9" s="9" t="n">
        <v>2.5</v>
      </c>
      <c r="K9" s="9" t="n">
        <v>0</v>
      </c>
      <c r="L9" s="4"/>
      <c r="M9" s="4"/>
      <c r="N9" s="4"/>
      <c r="O9" s="4"/>
      <c r="P9" s="4"/>
      <c r="Q9" s="4"/>
    </row>
    <row r="10" customFormat="false" ht="14" hidden="false" customHeight="false" outlineLevel="0" collapsed="false">
      <c r="A10" s="7" t="s">
        <v>21</v>
      </c>
      <c r="B10" s="9" t="n">
        <v>2</v>
      </c>
      <c r="C10" s="9" t="n">
        <v>2</v>
      </c>
      <c r="D10" s="9" t="n">
        <v>2</v>
      </c>
      <c r="E10" s="9" t="n">
        <v>2</v>
      </c>
      <c r="F10" s="9" t="n">
        <v>2</v>
      </c>
      <c r="G10" s="9" t="n">
        <v>2</v>
      </c>
      <c r="H10" s="9" t="n">
        <v>2</v>
      </c>
      <c r="I10" s="9" t="n">
        <v>2</v>
      </c>
      <c r="J10" s="9" t="n">
        <v>2</v>
      </c>
      <c r="K10" s="9" t="n">
        <v>2</v>
      </c>
      <c r="L10" s="4"/>
      <c r="M10" s="4"/>
      <c r="N10" s="4"/>
      <c r="O10" s="4"/>
      <c r="P10" s="4"/>
      <c r="Q10" s="4"/>
    </row>
    <row r="11" customFormat="false" ht="48" hidden="false" customHeight="true" outlineLevel="0" collapsed="false">
      <c r="A11" s="7" t="s">
        <v>22</v>
      </c>
      <c r="B11" s="10" t="n">
        <f aca="false">B4*B5*B7+B8+B4*B9+B10</f>
        <v>984.14</v>
      </c>
      <c r="C11" s="10" t="n">
        <f aca="false">C4*C5*C7+C8+C4*C9+C10</f>
        <v>732.62</v>
      </c>
      <c r="D11" s="10" t="n">
        <f aca="false">D4*D5*D7+D8+D4*D9+D10</f>
        <v>563.66</v>
      </c>
      <c r="E11" s="10" t="n">
        <f aca="false">E4*E5*E7+E8+E4*E9+E10</f>
        <v>367.82</v>
      </c>
      <c r="F11" s="10" t="n">
        <f aca="false">F4*F5*F7+F8+F4*F9+F10</f>
        <v>246.22</v>
      </c>
      <c r="G11" s="10" t="n">
        <f aca="false">G4*G5*G7+G8+G4*G9+G10</f>
        <v>180.94</v>
      </c>
      <c r="H11" s="10" t="n">
        <f aca="false">H4*H5*H7+H8+H4*H9+H10</f>
        <v>35.66</v>
      </c>
      <c r="I11" s="10" t="n">
        <f aca="false">I4*I5*I7+I8+I4*I9+I10</f>
        <v>185.42</v>
      </c>
      <c r="J11" s="10" t="n">
        <f aca="false">J4*J5*J7+J8+J4*J9+J10</f>
        <v>136.46</v>
      </c>
      <c r="K11" s="10" t="n">
        <f aca="false">K4*K5*K7+K8+K4*K9+K10</f>
        <v>27.5</v>
      </c>
      <c r="L11" s="4"/>
      <c r="M11" s="4"/>
      <c r="N11" s="4"/>
      <c r="O11" s="4"/>
      <c r="P11" s="4"/>
      <c r="Q11" s="4"/>
    </row>
    <row r="12" customFormat="false" ht="14" hidden="false" customHeight="false" outlineLevel="0" collapsed="false">
      <c r="A12" s="7" t="s">
        <v>23</v>
      </c>
      <c r="B12" s="11" t="n">
        <f aca="false">1/(B11/1000)</f>
        <v>1.01611559330989</v>
      </c>
      <c r="C12" s="11" t="n">
        <f aca="false">1/(C11/1000)</f>
        <v>1.36496410144413</v>
      </c>
      <c r="D12" s="11" t="n">
        <f aca="false">1/(D11/1000)</f>
        <v>1.7741191498421</v>
      </c>
      <c r="E12" s="11" t="n">
        <f aca="false">1/(E11/1000)</f>
        <v>2.71872111358817</v>
      </c>
      <c r="F12" s="11" t="n">
        <f aca="false">1/(F11/1000)</f>
        <v>4.06140849646657</v>
      </c>
      <c r="G12" s="11" t="n">
        <f aca="false">1/(G11/1000)</f>
        <v>5.52669393169006</v>
      </c>
      <c r="H12" s="11" t="n">
        <f aca="false">1/(H11/1000)</f>
        <v>28.0426247896803</v>
      </c>
      <c r="I12" s="11" t="n">
        <f aca="false">1/(I11/1000)</f>
        <v>5.39316147125445</v>
      </c>
      <c r="J12" s="11" t="n">
        <f aca="false">1/(J11/1000)</f>
        <v>7.32815477062876</v>
      </c>
      <c r="K12" s="11" t="n">
        <f aca="false">1/(K11/1000)</f>
        <v>36.3636363636364</v>
      </c>
      <c r="L12" s="4"/>
      <c r="M12" s="4"/>
      <c r="N12" s="4"/>
      <c r="O12" s="4"/>
      <c r="P12" s="4"/>
      <c r="Q12" s="4"/>
    </row>
    <row r="13" customFormat="false" ht="45" hidden="false" customHeight="true" outlineLevel="0" collapsed="false">
      <c r="A13" s="7" t="s">
        <v>24</v>
      </c>
      <c r="B13" s="12" t="n">
        <f aca="false">INT(B12)</f>
        <v>1</v>
      </c>
      <c r="C13" s="12" t="n">
        <f aca="false">INT(C12)</f>
        <v>1</v>
      </c>
      <c r="D13" s="12" t="n">
        <f aca="false">INT(D12)</f>
        <v>1</v>
      </c>
      <c r="E13" s="12" t="n">
        <f aca="false">INT(E12)</f>
        <v>2</v>
      </c>
      <c r="F13" s="12" t="n">
        <f aca="false">INT(F12)</f>
        <v>4</v>
      </c>
      <c r="G13" s="12" t="n">
        <f aca="false">INT(G12)</f>
        <v>5</v>
      </c>
      <c r="H13" s="12" t="n">
        <f aca="false">INT(H12)</f>
        <v>28</v>
      </c>
      <c r="I13" s="12" t="n">
        <f aca="false">INT(I12)</f>
        <v>5</v>
      </c>
      <c r="J13" s="12" t="n">
        <f aca="false">INT(J12)</f>
        <v>7</v>
      </c>
      <c r="K13" s="12" t="n">
        <f aca="false">INT(K12)</f>
        <v>36</v>
      </c>
      <c r="L13" s="4"/>
      <c r="M13" s="4"/>
      <c r="N13" s="4"/>
      <c r="O13" s="4"/>
      <c r="P13" s="4"/>
      <c r="Q13" s="4"/>
    </row>
    <row r="14" customFormat="false" ht="21.5" hidden="false" customHeight="true" outlineLevel="0" collapsed="false">
      <c r="A14" s="7" t="s">
        <v>25</v>
      </c>
      <c r="B14" s="13" t="n">
        <f aca="false">B11*B13</f>
        <v>984.14</v>
      </c>
      <c r="C14" s="13" t="n">
        <f aca="false">C11*C13</f>
        <v>732.62</v>
      </c>
      <c r="D14" s="13" t="n">
        <f aca="false">D11*D13</f>
        <v>563.66</v>
      </c>
      <c r="E14" s="13" t="n">
        <f aca="false">E11*E13</f>
        <v>735.64</v>
      </c>
      <c r="F14" s="13" t="n">
        <f aca="false">F11*F13</f>
        <v>984.88</v>
      </c>
      <c r="G14" s="13" t="n">
        <f aca="false">G11*G13</f>
        <v>904.7</v>
      </c>
      <c r="H14" s="13" t="n">
        <f aca="false">H11*H13</f>
        <v>998.48</v>
      </c>
      <c r="I14" s="13" t="n">
        <f aca="false">I11*I13</f>
        <v>927.1</v>
      </c>
      <c r="J14" s="13" t="n">
        <f aca="false">J11*J13</f>
        <v>955.22</v>
      </c>
      <c r="K14" s="13" t="n">
        <f aca="false">K11*K13</f>
        <v>990</v>
      </c>
      <c r="L14" s="4"/>
      <c r="M14" s="4"/>
      <c r="N14" s="4"/>
      <c r="O14" s="4"/>
      <c r="P14" s="4"/>
      <c r="Q14" s="4"/>
    </row>
    <row r="15" customFormat="false" ht="14" hidden="false" customHeight="false" outlineLevel="0" collapsed="false">
      <c r="A15" s="7" t="s">
        <v>26</v>
      </c>
      <c r="B15" s="14" t="n">
        <f aca="false">B4*B5*B13*24</f>
        <v>18144</v>
      </c>
      <c r="C15" s="14" t="n">
        <f aca="false">C4*C5*C13*24</f>
        <v>11520</v>
      </c>
      <c r="D15" s="14" t="n">
        <f aca="false">D4*D5*D13*24</f>
        <v>10368</v>
      </c>
      <c r="E15" s="14" t="n">
        <f aca="false">E4*E5*E13*24</f>
        <v>11520</v>
      </c>
      <c r="F15" s="14" t="n">
        <f aca="false">F4*F5*F13*24</f>
        <v>15360</v>
      </c>
      <c r="G15" s="14" t="n">
        <f aca="false">G4*G5*G13*24</f>
        <v>11520</v>
      </c>
      <c r="H15" s="14" t="n">
        <f aca="false">H4*H5*H13*24</f>
        <v>21504</v>
      </c>
      <c r="I15" s="14" t="n">
        <f aca="false">I4*I5*I13*24</f>
        <v>14400</v>
      </c>
      <c r="J15" s="14" t="n">
        <f aca="false">J4*J5*J13*24</f>
        <v>12096</v>
      </c>
      <c r="K15" s="14" t="n">
        <f aca="false">K4*K5*K13*24</f>
        <v>20736</v>
      </c>
      <c r="L15" s="4"/>
      <c r="M15" s="4"/>
      <c r="N15" s="4"/>
      <c r="O15" s="4"/>
      <c r="P15" s="4"/>
      <c r="Q15" s="4"/>
    </row>
    <row r="16" customFormat="false" ht="15" hidden="false" customHeight="false" outlineLevel="0" collapsed="false"/>
    <row r="17" customFormat="false" ht="14" hidden="false" customHeight="false" outlineLevel="0" collapsed="false">
      <c r="A17" s="15" t="s">
        <v>27</v>
      </c>
      <c r="B17" s="16" t="s">
        <v>28</v>
      </c>
      <c r="C17" s="16" t="s">
        <v>29</v>
      </c>
      <c r="D17" s="17" t="s">
        <v>30</v>
      </c>
      <c r="E17" s="18" t="s">
        <v>31</v>
      </c>
      <c r="F17" s="19" t="s">
        <v>32</v>
      </c>
    </row>
    <row r="18" customFormat="false" ht="15" hidden="false" customHeight="false" outlineLevel="0" collapsed="false">
      <c r="A18" s="15"/>
      <c r="B18" s="20" t="n">
        <v>24</v>
      </c>
      <c r="C18" s="20" t="n">
        <v>3</v>
      </c>
      <c r="D18" s="17"/>
      <c r="E18" s="21" t="n">
        <f aca="false">IF(C18&gt;1,INT(1/((B18*C18*B7+B8+B18*B9+B10)/1000)),INT(1/((B18*C18*B7+B8+B10)/1000)))</f>
        <v>7</v>
      </c>
      <c r="F18" s="22" t="n">
        <f aca="false">IF(C18&gt;1,INT(E18*((B18*C18*B7+B8+B18*B9+2))),INT(E18*((B18*C18*B7+B8+2))))</f>
        <v>955</v>
      </c>
    </row>
  </sheetData>
  <mergeCells count="4">
    <mergeCell ref="A1:K1"/>
    <mergeCell ref="L2:Q15"/>
    <mergeCell ref="A17:A18"/>
    <mergeCell ref="D17:D18"/>
  </mergeCells>
  <conditionalFormatting sqref="B14:K14;F18">
    <cfRule type="colorScale" priority="2">
      <colorScale>
        <cfvo type="num" val="0"/>
        <cfvo type="num" val="960"/>
        <cfvo type="num" val="1000"/>
        <color rgb="FFFFFFFF"/>
        <color rgb="FFFFFFFF"/>
        <color rgb="FFFF0000"/>
      </colorScale>
    </cfRule>
  </conditionalFormatting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LibreOffice/4.3.7.2$Linux_X86_64 LibreOffice_project/430$Build-2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2013-12-09T13:54:46Z</dcterms:created>
  <dc:creator>DELL</dc:creator>
  <dc:language>fr-FR</dc:language>
  <cp:lastModifiedBy>Andrey Fedorov</cp:lastModifiedBy>
  <cp:lastPrinted>2013-12-09T14:19:53Z</cp:lastPrinted>
  <dcterms:modified xsi:type="dcterms:W3CDTF">2020-06-03T11:31:45Z</dcterms:modified>
  <cp:revision>0</cp:revision>
</cp:coreProperties>
</file>